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0" windowWidth="8415" windowHeight="4965"/>
  </bookViews>
  <sheets>
    <sheet name="Model" sheetId="2" r:id="rId1"/>
  </sheets>
  <definedNames>
    <definedName name="Demand">Model!$B$35:$G$35</definedName>
    <definedName name="HiredFired">Model!$B$21:$G$22</definedName>
    <definedName name="HrsAvail">Model!$B$29:$G$29</definedName>
    <definedName name="HrsUsed">Model!$B$31:$G$31</definedName>
    <definedName name="MaxOTHrs">Model!$B$27:$G$27</definedName>
    <definedName name="OTHrs">Model!$B$25:$G$25</definedName>
    <definedName name="ShoesAvail">Model!$B$33:$G$33</definedName>
    <definedName name="solver_adj" localSheetId="0" hidden="1">Model!$B$21:$G$22,Model!$B$25:$G$25,Model!$B$31:$G$31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Model!$B$33:$G$33</definedName>
    <definedName name="solver_lhs2" localSheetId="0" hidden="1">Model!$B$31:$G$31</definedName>
    <definedName name="solver_lhs3" localSheetId="0" hidden="1">Model!$B$21:$G$22</definedName>
    <definedName name="solver_lhs4" localSheetId="0" hidden="1">Model!$B$25:$G$25</definedName>
    <definedName name="solver_lhs5" localSheetId="0" hidden="1">Model!$B$31:$G$31</definedName>
    <definedName name="solver_lhs6" localSheetId="0" hidden="1">Model!$B$33:$G$33</definedName>
    <definedName name="solver_lhs7" localSheetId="0" hidden="1">Model!$B$21:$G$22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Model!$B$44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4</definedName>
    <definedName name="solver_rel4" localSheetId="0" hidden="1">1</definedName>
    <definedName name="solver_rel5" localSheetId="0" hidden="1">1</definedName>
    <definedName name="solver_rel6" localSheetId="0" hidden="1">3</definedName>
    <definedName name="solver_rel7" localSheetId="0" hidden="1">4</definedName>
    <definedName name="solver_reo" localSheetId="0" hidden="1">2</definedName>
    <definedName name="solver_rep" localSheetId="0" hidden="1">2</definedName>
    <definedName name="solver_rhs1" localSheetId="0" hidden="1">Demand</definedName>
    <definedName name="solver_rhs2" localSheetId="0" hidden="1">HrsAvail</definedName>
    <definedName name="solver_rhs3" localSheetId="0" hidden="1">Integer</definedName>
    <definedName name="solver_rhs4" localSheetId="0" hidden="1">MaxOTHrs</definedName>
    <definedName name="solver_rhs5" localSheetId="0" hidden="1">Model!$B$29:$G$29</definedName>
    <definedName name="solver_rhs6" localSheetId="0" hidden="1">Model!$B$35:$G$35</definedName>
    <definedName name="solver_rhs7" localSheetId="0" hidden="1">Integer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Cost">Model!$B$44</definedName>
  </definedNames>
  <calcPr calcId="152511" iterate="1"/>
</workbook>
</file>

<file path=xl/calcChain.xml><?xml version="1.0" encoding="utf-8"?>
<calcChain xmlns="http://schemas.openxmlformats.org/spreadsheetml/2006/main">
  <c r="B3" i="2" l="1"/>
  <c r="B32" i="2" s="1"/>
  <c r="F32" i="2"/>
  <c r="G32" i="2"/>
  <c r="B20" i="2"/>
  <c r="B23" i="2" s="1"/>
  <c r="B39" i="2"/>
  <c r="B40" i="2"/>
  <c r="B41" i="2"/>
  <c r="E32" i="2" l="1"/>
  <c r="C32" i="2"/>
  <c r="B33" i="2"/>
  <c r="B36" i="2" s="1"/>
  <c r="C33" i="2" s="1"/>
  <c r="C36" i="2" s="1"/>
  <c r="D32" i="2"/>
  <c r="B42" i="2" s="1"/>
  <c r="B24" i="2"/>
  <c r="B29" i="2" s="1"/>
  <c r="B27" i="2"/>
  <c r="C20" i="2"/>
  <c r="C23" i="2" s="1"/>
  <c r="D33" i="2" l="1"/>
  <c r="D36" i="2" s="1"/>
  <c r="E33" i="2" s="1"/>
  <c r="E36" i="2" s="1"/>
  <c r="F33" i="2" s="1"/>
  <c r="F36" i="2" s="1"/>
  <c r="G33" i="2" s="1"/>
  <c r="G36" i="2" s="1"/>
  <c r="C24" i="2"/>
  <c r="C29" i="2" s="1"/>
  <c r="D20" i="2"/>
  <c r="D23" i="2" s="1"/>
  <c r="C27" i="2"/>
  <c r="B43" i="2" l="1"/>
  <c r="D24" i="2"/>
  <c r="D29" i="2" s="1"/>
  <c r="D27" i="2"/>
  <c r="E20" i="2"/>
  <c r="E23" i="2" s="1"/>
  <c r="E24" i="2" l="1"/>
  <c r="E29" i="2" s="1"/>
  <c r="F20" i="2"/>
  <c r="F23" i="2" s="1"/>
  <c r="E27" i="2"/>
  <c r="F24" i="2" l="1"/>
  <c r="F29" i="2" s="1"/>
  <c r="F27" i="2"/>
  <c r="G20" i="2"/>
  <c r="G23" i="2" s="1"/>
  <c r="G24" i="2" l="1"/>
  <c r="G29" i="2" s="1"/>
  <c r="G27" i="2"/>
  <c r="B38" i="2"/>
  <c r="B44" i="2" s="1"/>
</calcChain>
</file>

<file path=xl/sharedStrings.xml><?xml version="1.0" encoding="utf-8"?>
<sst xmlns="http://schemas.openxmlformats.org/spreadsheetml/2006/main" count="69" uniqueCount="52">
  <si>
    <t>Hours/worker/pair of shoes</t>
  </si>
  <si>
    <t>Regular time hours/month</t>
  </si>
  <si>
    <t>Maximum overtime hours/month</t>
  </si>
  <si>
    <t>Regular salary per month</t>
  </si>
  <si>
    <t>Overtime hourly pay</t>
  </si>
  <si>
    <t>Cost to hire a worker</t>
  </si>
  <si>
    <t>Cost to fire a worker</t>
  </si>
  <si>
    <t>Raw material cost/pair of shoes</t>
  </si>
  <si>
    <t>Holding cost (% of regular-time cost)</t>
  </si>
  <si>
    <t>Initial number of workers</t>
  </si>
  <si>
    <t>Initial inventory</t>
  </si>
  <si>
    <t>Production/hiring/firing schedule</t>
  </si>
  <si>
    <t>Month</t>
  </si>
  <si>
    <t>Workers from previous month</t>
  </si>
  <si>
    <t>Workers hired</t>
  </si>
  <si>
    <t>Workers fired</t>
  </si>
  <si>
    <t>Workers available</t>
  </si>
  <si>
    <t>Regular-time hours</t>
  </si>
  <si>
    <t>Overtime hours</t>
  </si>
  <si>
    <t>&lt;=</t>
  </si>
  <si>
    <t>Maximum overtime hours</t>
  </si>
  <si>
    <t>Total hours available</t>
  </si>
  <si>
    <t>&gt;=</t>
  </si>
  <si>
    <t>Hours used for producing shoes</t>
  </si>
  <si>
    <t>Pairs of shoes produced</t>
  </si>
  <si>
    <t>Shoes available to meet demand</t>
  </si>
  <si>
    <t>Demand</t>
  </si>
  <si>
    <t>Ending inventory</t>
  </si>
  <si>
    <t>Regular salary cost</t>
  </si>
  <si>
    <t>Overtime cost</t>
  </si>
  <si>
    <t>Hiring cost</t>
  </si>
  <si>
    <t>Firing cost</t>
  </si>
  <si>
    <t>Raw material cost</t>
  </si>
  <si>
    <t>Holding cost</t>
  </si>
  <si>
    <t>Total cost</t>
  </si>
  <si>
    <t>Range names used:</t>
  </si>
  <si>
    <t>HiredFired</t>
  </si>
  <si>
    <t>HrsAvail</t>
  </si>
  <si>
    <t>HrsUsed</t>
  </si>
  <si>
    <t>MaxOTHrs</t>
  </si>
  <si>
    <t>OTHrs</t>
  </si>
  <si>
    <t>ShoesAvail</t>
  </si>
  <si>
    <t>TotCost</t>
  </si>
  <si>
    <t>=Model!$B$35:$G$35</t>
  </si>
  <si>
    <t>=Model!$B$21:$G$22</t>
  </si>
  <si>
    <t>=Model!$B$29:$G$29</t>
  </si>
  <si>
    <t>=Model!$B$31:$G$31</t>
  </si>
  <si>
    <t>=Model!$B$27:$G$27</t>
  </si>
  <si>
    <t>=Model!$B$25:$G$25</t>
  </si>
  <si>
    <t>=Model!$B$33:$G$33</t>
  </si>
  <si>
    <t>=Model!$B$44</t>
  </si>
  <si>
    <t>Aggregate planning of shoe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</si>
</sst>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0.000"/>
    <numFmt numFmtId="166" formatCode="0.0"/>
    <numFmt numFmtId="167" formatCode="&quot;$&quot;#,##0.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2" borderId="0" xfId="0" applyFont="1" applyFill="1" applyBorder="1"/>
    <xf numFmtId="0" fontId="2" fillId="0" borderId="0" xfId="0" quotePrefix="1" applyFont="1"/>
    <xf numFmtId="9" fontId="2" fillId="2" borderId="0" xfId="0" applyNumberFormat="1" applyFont="1" applyFill="1" applyBorder="1"/>
    <xf numFmtId="1" fontId="2" fillId="0" borderId="0" xfId="0" applyNumberFormat="1" applyFont="1"/>
    <xf numFmtId="0" fontId="2" fillId="3" borderId="0" xfId="0" applyFont="1" applyFill="1" applyBorder="1"/>
    <xf numFmtId="1" fontId="2" fillId="3" borderId="0" xfId="0" applyNumberFormat="1" applyFont="1" applyFill="1" applyBorder="1"/>
    <xf numFmtId="0" fontId="2" fillId="0" borderId="0" xfId="0" applyFont="1" applyAlignment="1">
      <alignment horizontal="right"/>
    </xf>
    <xf numFmtId="2" fontId="2" fillId="0" borderId="0" xfId="0" applyNumberFormat="1" applyFont="1"/>
    <xf numFmtId="164" fontId="2" fillId="0" borderId="0" xfId="0" applyNumberFormat="1" applyFont="1"/>
    <xf numFmtId="164" fontId="2" fillId="4" borderId="0" xfId="0" applyNumberFormat="1" applyFont="1" applyFill="1" applyBorder="1"/>
    <xf numFmtId="164" fontId="2" fillId="2" borderId="0" xfId="0" applyNumberFormat="1" applyFont="1" applyFill="1" applyBorder="1"/>
    <xf numFmtId="165" fontId="2" fillId="2" borderId="0" xfId="0" applyNumberFormat="1" applyFont="1" applyFill="1" applyBorder="1"/>
    <xf numFmtId="166" fontId="2" fillId="3" borderId="0" xfId="0" applyNumberFormat="1" applyFont="1" applyFill="1" applyBorder="1"/>
    <xf numFmtId="167" fontId="2" fillId="0" borderId="0" xfId="0" applyNumberFormat="1" applyFont="1"/>
    <xf numFmtId="2" fontId="2" fillId="3" borderId="0" xfId="0" applyNumberFormat="1" applyFont="1" applyFill="1" applyBorder="1"/>
    <xf numFmtId="166" fontId="2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211455</xdr:colOff>
      <xdr:row>10</xdr:row>
      <xdr:rowOff>140970</xdr:rowOff>
    </xdr:from>
    <xdr:to>
      <xdr:col>7</xdr:col>
      <xdr:colOff>100965</xdr:colOff>
      <xdr:row>14</xdr:row>
      <xdr:rowOff>93345</xdr:rowOff>
    </xdr:to>
    <xdr:sp macro="" textlink="">
      <xdr:nvSpPr>
        <xdr:cNvPr id="2" name="TextBox 1"/>
        <xdr:cNvSpPr txBox="1"/>
      </xdr:nvSpPr>
      <xdr:spPr>
        <a:xfrm>
          <a:off x="3792855" y="1969770"/>
          <a:ext cx="2388870" cy="68389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hiring</a:t>
          </a:r>
          <a:r>
            <a:rPr lang="en-US" sz="1100" baseline="0"/>
            <a:t> and firing decision variable cells are constrained to be integers; the others aren't.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66"/>
  <sheetViews>
    <sheetView tabSelected="1" workbookViewId="0"/>
  </sheetViews>
  <sheetFormatPr defaultColWidth="9.140625" defaultRowHeight="15" x14ac:dyDescent="0.25"/>
  <cols>
    <col min="1" max="1" width="34" style="2" customWidth="1"/>
    <col min="2" max="8" width="9.140625" style="2"/>
    <col min="9" max="9" width="13" style="2" customWidth="1"/>
    <col min="10" max="16384" width="9.140625" style="2"/>
  </cols>
  <sheetData>
    <row r="1" spans="1:10" x14ac:dyDescent="0.25">
      <c r="A1" s="1" t="s">
        <v>51</v>
      </c>
      <c r="I1" s="1" t="s">
        <v>35</v>
      </c>
    </row>
    <row r="2" spans="1:10" x14ac:dyDescent="0.25">
      <c r="I2" s="3" t="s">
        <v>26</v>
      </c>
      <c r="J2" s="3" t="s">
        <v>43</v>
      </c>
    </row>
    <row r="3" spans="1:10" x14ac:dyDescent="0.25">
      <c r="A3" s="2" t="s">
        <v>0</v>
      </c>
      <c r="B3" s="15">
        <f>1/3</f>
        <v>0.33333333333333331</v>
      </c>
      <c r="I3" s="3" t="s">
        <v>36</v>
      </c>
      <c r="J3" s="3" t="s">
        <v>44</v>
      </c>
    </row>
    <row r="4" spans="1:10" x14ac:dyDescent="0.25">
      <c r="A4" s="2" t="s">
        <v>1</v>
      </c>
      <c r="B4" s="4">
        <v>150</v>
      </c>
      <c r="I4" s="3" t="s">
        <v>37</v>
      </c>
      <c r="J4" s="3" t="s">
        <v>45</v>
      </c>
    </row>
    <row r="5" spans="1:10" x14ac:dyDescent="0.25">
      <c r="A5" s="2" t="s">
        <v>2</v>
      </c>
      <c r="B5" s="4">
        <v>40</v>
      </c>
      <c r="I5" s="3" t="s">
        <v>38</v>
      </c>
      <c r="J5" s="3" t="s">
        <v>46</v>
      </c>
    </row>
    <row r="6" spans="1:10" x14ac:dyDescent="0.25">
      <c r="I6" s="3" t="s">
        <v>39</v>
      </c>
      <c r="J6" s="3" t="s">
        <v>47</v>
      </c>
    </row>
    <row r="7" spans="1:10" x14ac:dyDescent="0.25">
      <c r="A7" s="2" t="s">
        <v>3</v>
      </c>
      <c r="B7" s="14">
        <v>2000</v>
      </c>
      <c r="D7" s="17"/>
      <c r="I7" s="3" t="s">
        <v>40</v>
      </c>
      <c r="J7" s="3" t="s">
        <v>48</v>
      </c>
    </row>
    <row r="8" spans="1:10" x14ac:dyDescent="0.25">
      <c r="A8" s="2" t="s">
        <v>4</v>
      </c>
      <c r="B8" s="14">
        <v>20</v>
      </c>
      <c r="I8" s="3" t="s">
        <v>41</v>
      </c>
      <c r="J8" s="3" t="s">
        <v>49</v>
      </c>
    </row>
    <row r="9" spans="1:10" x14ac:dyDescent="0.25">
      <c r="A9" s="2" t="s">
        <v>5</v>
      </c>
      <c r="B9" s="14">
        <v>1000</v>
      </c>
      <c r="I9" s="3" t="s">
        <v>42</v>
      </c>
      <c r="J9" s="3" t="s">
        <v>50</v>
      </c>
    </row>
    <row r="10" spans="1:10" x14ac:dyDescent="0.25">
      <c r="A10" s="2" t="s">
        <v>6</v>
      </c>
      <c r="B10" s="14">
        <v>1200</v>
      </c>
    </row>
    <row r="11" spans="1:10" x14ac:dyDescent="0.25">
      <c r="I11" s="1"/>
    </row>
    <row r="12" spans="1:10" x14ac:dyDescent="0.25">
      <c r="A12" s="2" t="s">
        <v>7</v>
      </c>
      <c r="B12" s="14">
        <v>10</v>
      </c>
      <c r="J12" s="5"/>
    </row>
    <row r="13" spans="1:10" x14ac:dyDescent="0.25">
      <c r="A13" s="2" t="s">
        <v>8</v>
      </c>
      <c r="B13" s="6">
        <v>0.05</v>
      </c>
      <c r="J13" s="5"/>
    </row>
    <row r="14" spans="1:10" x14ac:dyDescent="0.25">
      <c r="J14" s="5"/>
    </row>
    <row r="15" spans="1:10" x14ac:dyDescent="0.25">
      <c r="A15" s="2" t="s">
        <v>9</v>
      </c>
      <c r="B15" s="4">
        <v>15</v>
      </c>
      <c r="J15" s="5"/>
    </row>
    <row r="16" spans="1:10" x14ac:dyDescent="0.25">
      <c r="A16" s="2" t="s">
        <v>10</v>
      </c>
      <c r="B16" s="4">
        <v>500</v>
      </c>
      <c r="J16" s="5"/>
    </row>
    <row r="17" spans="1:10" x14ac:dyDescent="0.25">
      <c r="J17" s="5"/>
    </row>
    <row r="18" spans="1:10" x14ac:dyDescent="0.25">
      <c r="A18" s="2" t="s">
        <v>11</v>
      </c>
      <c r="J18" s="5"/>
    </row>
    <row r="19" spans="1:10" x14ac:dyDescent="0.25">
      <c r="A19" s="2" t="s">
        <v>12</v>
      </c>
      <c r="B19" s="2">
        <v>1</v>
      </c>
      <c r="C19" s="2">
        <v>2</v>
      </c>
      <c r="D19" s="2">
        <v>3</v>
      </c>
      <c r="E19" s="2">
        <v>4</v>
      </c>
      <c r="F19" s="2">
        <v>5</v>
      </c>
      <c r="G19" s="2">
        <v>6</v>
      </c>
      <c r="J19" s="5"/>
    </row>
    <row r="20" spans="1:10" x14ac:dyDescent="0.25">
      <c r="A20" s="2" t="s">
        <v>13</v>
      </c>
      <c r="B20" s="2">
        <f>B15</f>
        <v>15</v>
      </c>
      <c r="C20" s="7">
        <f>B23</f>
        <v>15</v>
      </c>
      <c r="D20" s="7">
        <f>C23</f>
        <v>15</v>
      </c>
      <c r="E20" s="7">
        <f>D23</f>
        <v>15</v>
      </c>
      <c r="F20" s="7">
        <f>E23</f>
        <v>14</v>
      </c>
      <c r="G20" s="2">
        <f>F23</f>
        <v>13</v>
      </c>
      <c r="J20" s="5"/>
    </row>
    <row r="21" spans="1:10" x14ac:dyDescent="0.25">
      <c r="A21" s="2" t="s">
        <v>14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J21" s="5"/>
    </row>
    <row r="22" spans="1:10" x14ac:dyDescent="0.25">
      <c r="A22" s="2" t="s">
        <v>15</v>
      </c>
      <c r="B22" s="9">
        <v>0</v>
      </c>
      <c r="C22" s="8">
        <v>0</v>
      </c>
      <c r="D22" s="8">
        <v>0</v>
      </c>
      <c r="E22" s="8">
        <v>1</v>
      </c>
      <c r="F22" s="9">
        <v>1</v>
      </c>
      <c r="G22" s="9">
        <v>2</v>
      </c>
      <c r="J22" s="5"/>
    </row>
    <row r="23" spans="1:10" x14ac:dyDescent="0.25">
      <c r="A23" s="2" t="s">
        <v>16</v>
      </c>
      <c r="B23" s="7">
        <f t="shared" ref="B23:G23" si="0">B20+B21-B22</f>
        <v>15</v>
      </c>
      <c r="C23" s="7">
        <f t="shared" si="0"/>
        <v>15</v>
      </c>
      <c r="D23" s="7">
        <f t="shared" si="0"/>
        <v>15</v>
      </c>
      <c r="E23" s="7">
        <f t="shared" si="0"/>
        <v>14</v>
      </c>
      <c r="F23" s="7">
        <f t="shared" si="0"/>
        <v>13</v>
      </c>
      <c r="G23" s="7">
        <f t="shared" si="0"/>
        <v>11</v>
      </c>
      <c r="J23" s="5"/>
    </row>
    <row r="24" spans="1:10" x14ac:dyDescent="0.25">
      <c r="A24" s="2" t="s">
        <v>17</v>
      </c>
      <c r="B24" s="2">
        <f t="shared" ref="B24:G24" si="1">B23*$B$4</f>
        <v>2250</v>
      </c>
      <c r="C24" s="2">
        <f t="shared" si="1"/>
        <v>2250</v>
      </c>
      <c r="D24" s="2">
        <f t="shared" si="1"/>
        <v>2250</v>
      </c>
      <c r="E24" s="2">
        <f t="shared" si="1"/>
        <v>2100</v>
      </c>
      <c r="F24" s="2">
        <f t="shared" si="1"/>
        <v>1950</v>
      </c>
      <c r="G24" s="2">
        <f t="shared" si="1"/>
        <v>1650</v>
      </c>
      <c r="J24" s="5"/>
    </row>
    <row r="25" spans="1:10" x14ac:dyDescent="0.25">
      <c r="A25" s="2" t="s">
        <v>18</v>
      </c>
      <c r="B25" s="18">
        <v>0</v>
      </c>
      <c r="C25" s="18">
        <v>0</v>
      </c>
      <c r="D25" s="18">
        <v>0</v>
      </c>
      <c r="E25" s="18">
        <v>0</v>
      </c>
      <c r="F25" s="18">
        <v>33.333333333332689</v>
      </c>
      <c r="G25" s="18">
        <v>16.666666666666302</v>
      </c>
      <c r="J25" s="5"/>
    </row>
    <row r="26" spans="1:10" x14ac:dyDescent="0.25">
      <c r="B26" s="10" t="s">
        <v>19</v>
      </c>
      <c r="C26" s="10" t="s">
        <v>19</v>
      </c>
      <c r="D26" s="10" t="s">
        <v>19</v>
      </c>
      <c r="E26" s="10" t="s">
        <v>19</v>
      </c>
      <c r="F26" s="10" t="s">
        <v>19</v>
      </c>
      <c r="G26" s="10" t="s">
        <v>19</v>
      </c>
      <c r="J26" s="5"/>
    </row>
    <row r="27" spans="1:10" x14ac:dyDescent="0.25">
      <c r="A27" s="2" t="s">
        <v>20</v>
      </c>
      <c r="B27" s="11">
        <f t="shared" ref="B27:G27" si="2">$B$5*B23</f>
        <v>600</v>
      </c>
      <c r="C27" s="11">
        <f t="shared" si="2"/>
        <v>600</v>
      </c>
      <c r="D27" s="11">
        <f t="shared" si="2"/>
        <v>600</v>
      </c>
      <c r="E27" s="11">
        <f t="shared" si="2"/>
        <v>560</v>
      </c>
      <c r="F27" s="2">
        <f t="shared" si="2"/>
        <v>520</v>
      </c>
      <c r="G27" s="11">
        <f t="shared" si="2"/>
        <v>440</v>
      </c>
      <c r="J27" s="5"/>
    </row>
    <row r="28" spans="1:10" x14ac:dyDescent="0.25">
      <c r="J28" s="5"/>
    </row>
    <row r="29" spans="1:10" x14ac:dyDescent="0.25">
      <c r="A29" s="2" t="s">
        <v>21</v>
      </c>
      <c r="B29" s="2">
        <f t="shared" ref="B29:G29" si="3">SUM(B24:B25)</f>
        <v>2250</v>
      </c>
      <c r="C29" s="2">
        <f t="shared" si="3"/>
        <v>2250</v>
      </c>
      <c r="D29" s="2">
        <f t="shared" si="3"/>
        <v>2250</v>
      </c>
      <c r="E29" s="2">
        <f t="shared" si="3"/>
        <v>2100</v>
      </c>
      <c r="F29" s="19">
        <f t="shared" si="3"/>
        <v>1983.3333333333326</v>
      </c>
      <c r="G29" s="19">
        <f t="shared" si="3"/>
        <v>1666.6666666666663</v>
      </c>
      <c r="J29" s="5"/>
    </row>
    <row r="30" spans="1:10" x14ac:dyDescent="0.25">
      <c r="B30" s="10" t="s">
        <v>22</v>
      </c>
      <c r="C30" s="10" t="s">
        <v>22</v>
      </c>
      <c r="D30" s="10" t="s">
        <v>22</v>
      </c>
      <c r="E30" s="10" t="s">
        <v>22</v>
      </c>
      <c r="F30" s="10" t="s">
        <v>22</v>
      </c>
      <c r="G30" s="10" t="s">
        <v>22</v>
      </c>
      <c r="J30" s="5"/>
    </row>
    <row r="31" spans="1:10" x14ac:dyDescent="0.25">
      <c r="A31" s="2" t="s">
        <v>23</v>
      </c>
      <c r="B31" s="16">
        <v>2250.0000000000005</v>
      </c>
      <c r="C31" s="8">
        <v>2250.0000000000005</v>
      </c>
      <c r="D31" s="8">
        <v>2250.0000000000005</v>
      </c>
      <c r="E31" s="8">
        <v>2100.0000000000005</v>
      </c>
      <c r="F31" s="16">
        <v>1983.3333333333326</v>
      </c>
      <c r="G31" s="16">
        <v>1666.6666666666665</v>
      </c>
      <c r="J31" s="5"/>
    </row>
    <row r="32" spans="1:10" x14ac:dyDescent="0.25">
      <c r="A32" s="2" t="s">
        <v>24</v>
      </c>
      <c r="B32" s="2">
        <f t="shared" ref="B32:G32" si="4">B31/$B$3</f>
        <v>6750.0000000000018</v>
      </c>
      <c r="C32" s="2">
        <f t="shared" si="4"/>
        <v>6750.0000000000018</v>
      </c>
      <c r="D32" s="2">
        <f t="shared" si="4"/>
        <v>6750.0000000000018</v>
      </c>
      <c r="E32" s="2">
        <f t="shared" si="4"/>
        <v>6300.0000000000018</v>
      </c>
      <c r="F32" s="2">
        <f t="shared" si="4"/>
        <v>5949.9999999999982</v>
      </c>
      <c r="G32" s="2">
        <f t="shared" si="4"/>
        <v>5000</v>
      </c>
      <c r="J32" s="5"/>
    </row>
    <row r="33" spans="1:10" x14ac:dyDescent="0.25">
      <c r="A33" s="2" t="s">
        <v>25</v>
      </c>
      <c r="B33" s="2">
        <f>B16+B32</f>
        <v>7250.0000000000018</v>
      </c>
      <c r="C33" s="2">
        <f>B36+C32</f>
        <v>9000.0000000000036</v>
      </c>
      <c r="D33" s="2">
        <f>C36+D32</f>
        <v>9750.0000000000055</v>
      </c>
      <c r="E33" s="2">
        <f>D36+E32</f>
        <v>9050.0000000000073</v>
      </c>
      <c r="F33" s="2">
        <f>E36+F32</f>
        <v>6000.0000000000055</v>
      </c>
      <c r="G33" s="2">
        <f>F36+G32</f>
        <v>5000</v>
      </c>
      <c r="J33" s="5"/>
    </row>
    <row r="34" spans="1:10" x14ac:dyDescent="0.25">
      <c r="B34" s="10" t="s">
        <v>22</v>
      </c>
      <c r="C34" s="10" t="s">
        <v>22</v>
      </c>
      <c r="D34" s="10" t="s">
        <v>22</v>
      </c>
      <c r="E34" s="10" t="s">
        <v>22</v>
      </c>
      <c r="F34" s="10" t="s">
        <v>22</v>
      </c>
      <c r="G34" s="10" t="s">
        <v>22</v>
      </c>
      <c r="J34" s="5"/>
    </row>
    <row r="35" spans="1:10" x14ac:dyDescent="0.25">
      <c r="A35" s="2" t="s">
        <v>26</v>
      </c>
      <c r="B35" s="4">
        <v>5000</v>
      </c>
      <c r="C35" s="4">
        <v>6000</v>
      </c>
      <c r="D35" s="4">
        <v>7000</v>
      </c>
      <c r="E35" s="4">
        <v>9000</v>
      </c>
      <c r="F35" s="4">
        <v>6000</v>
      </c>
      <c r="G35" s="4">
        <v>5000</v>
      </c>
      <c r="J35" s="5"/>
    </row>
    <row r="36" spans="1:10" x14ac:dyDescent="0.25">
      <c r="A36" s="2" t="s">
        <v>27</v>
      </c>
      <c r="B36" s="2">
        <f t="shared" ref="B36:G36" si="5">B33-B35</f>
        <v>2250.0000000000018</v>
      </c>
      <c r="C36" s="2">
        <f t="shared" si="5"/>
        <v>3000.0000000000036</v>
      </c>
      <c r="D36" s="2">
        <f t="shared" si="5"/>
        <v>2750.0000000000055</v>
      </c>
      <c r="E36" s="7">
        <f t="shared" si="5"/>
        <v>50.000000000007276</v>
      </c>
      <c r="F36" s="7">
        <f t="shared" si="5"/>
        <v>0</v>
      </c>
      <c r="G36" s="7">
        <f t="shared" si="5"/>
        <v>0</v>
      </c>
      <c r="J36" s="5"/>
    </row>
    <row r="37" spans="1:10" x14ac:dyDescent="0.25">
      <c r="J37" s="5"/>
    </row>
    <row r="38" spans="1:10" x14ac:dyDescent="0.25">
      <c r="A38" s="2" t="s">
        <v>28</v>
      </c>
      <c r="B38" s="12">
        <f>B7*SUM(B23:G23)</f>
        <v>166000</v>
      </c>
      <c r="J38" s="5"/>
    </row>
    <row r="39" spans="1:10" x14ac:dyDescent="0.25">
      <c r="A39" s="2" t="s">
        <v>29</v>
      </c>
      <c r="B39" s="12">
        <f>B8*SUM(B25:G25)</f>
        <v>999.99999999997976</v>
      </c>
      <c r="J39" s="5"/>
    </row>
    <row r="40" spans="1:10" x14ac:dyDescent="0.25">
      <c r="A40" s="2" t="s">
        <v>30</v>
      </c>
      <c r="B40" s="12">
        <f>B9*SUM(B21:G21)</f>
        <v>0</v>
      </c>
      <c r="J40" s="5"/>
    </row>
    <row r="41" spans="1:10" x14ac:dyDescent="0.25">
      <c r="A41" s="2" t="s">
        <v>31</v>
      </c>
      <c r="B41" s="12">
        <f>B10*SUM(B22:G22)</f>
        <v>4800</v>
      </c>
      <c r="J41" s="5"/>
    </row>
    <row r="42" spans="1:10" x14ac:dyDescent="0.25">
      <c r="A42" s="2" t="s">
        <v>32</v>
      </c>
      <c r="B42" s="12">
        <f>B12*SUM(B32:G32)</f>
        <v>375000.00000000006</v>
      </c>
      <c r="J42" s="5"/>
    </row>
    <row r="43" spans="1:10" x14ac:dyDescent="0.25">
      <c r="A43" s="2" t="s">
        <v>33</v>
      </c>
      <c r="B43" s="12">
        <f>B13*(B12+B7/B4*B3)*SUM(B36:G36)</f>
        <v>5813.8888888889032</v>
      </c>
      <c r="J43" s="5"/>
    </row>
    <row r="44" spans="1:10" x14ac:dyDescent="0.25">
      <c r="A44" s="2" t="s">
        <v>34</v>
      </c>
      <c r="B44" s="13">
        <f>SUM(B38:B43)</f>
        <v>552613.88888888888</v>
      </c>
      <c r="J44" s="5"/>
    </row>
    <row r="45" spans="1:10" x14ac:dyDescent="0.25">
      <c r="J45" s="5"/>
    </row>
    <row r="46" spans="1:10" x14ac:dyDescent="0.25">
      <c r="J46" s="5"/>
    </row>
    <row r="47" spans="1:10" x14ac:dyDescent="0.25">
      <c r="J47" s="5"/>
    </row>
    <row r="48" spans="1:10" x14ac:dyDescent="0.25">
      <c r="J48" s="5"/>
    </row>
    <row r="49" spans="10:10" x14ac:dyDescent="0.25">
      <c r="J49" s="5"/>
    </row>
    <row r="50" spans="10:10" x14ac:dyDescent="0.25">
      <c r="J50" s="5"/>
    </row>
    <row r="51" spans="10:10" x14ac:dyDescent="0.25">
      <c r="J51" s="5"/>
    </row>
    <row r="52" spans="10:10" x14ac:dyDescent="0.25">
      <c r="J52" s="5"/>
    </row>
    <row r="53" spans="10:10" x14ac:dyDescent="0.25">
      <c r="J53" s="5"/>
    </row>
    <row r="54" spans="10:10" x14ac:dyDescent="0.25">
      <c r="J54" s="5"/>
    </row>
    <row r="55" spans="10:10" x14ac:dyDescent="0.25">
      <c r="J55" s="5"/>
    </row>
    <row r="56" spans="10:10" x14ac:dyDescent="0.25">
      <c r="J56" s="5"/>
    </row>
    <row r="57" spans="10:10" x14ac:dyDescent="0.25">
      <c r="J57" s="5"/>
    </row>
    <row r="58" spans="10:10" x14ac:dyDescent="0.25">
      <c r="J58" s="5"/>
    </row>
    <row r="59" spans="10:10" x14ac:dyDescent="0.25">
      <c r="J59" s="5"/>
    </row>
    <row r="60" spans="10:10" x14ac:dyDescent="0.25">
      <c r="J60" s="5"/>
    </row>
    <row r="61" spans="10:10" x14ac:dyDescent="0.25">
      <c r="J61" s="5"/>
    </row>
    <row r="62" spans="10:10" x14ac:dyDescent="0.25">
      <c r="J62" s="5"/>
    </row>
    <row r="63" spans="10:10" x14ac:dyDescent="0.25">
      <c r="J63" s="5"/>
    </row>
    <row r="64" spans="10:10" x14ac:dyDescent="0.25">
      <c r="J64" s="5"/>
    </row>
    <row r="65" spans="10:10" x14ac:dyDescent="0.25">
      <c r="J65" s="5"/>
    </row>
    <row r="66" spans="10:10" x14ac:dyDescent="0.25">
      <c r="J66" s="5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3.35 (integer solution for number of workers)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Model</vt:lpstr>
      <vt:lpstr>Demand</vt:lpstr>
      <vt:lpstr>HiredFired</vt:lpstr>
      <vt:lpstr>HrsAvail</vt:lpstr>
      <vt:lpstr>HrsUsed</vt:lpstr>
      <vt:lpstr>MaxOTHrs</vt:lpstr>
      <vt:lpstr>OTHrs</vt:lpstr>
      <vt:lpstr>ShoesAvail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1996-04-04T02:35:54Z</cp:lastPrinted>
  <dcterms:created xsi:type="dcterms:W3CDTF">1999-12-09T20:42:16Z</dcterms:created>
  <dcterms:modified xsi:type="dcterms:W3CDTF">2014-05-20T16:31:15Z</dcterms:modified>
</cp:coreProperties>
</file>